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lphemister\Documents\SSMMA\CFP\"/>
    </mc:Choice>
  </mc:AlternateContent>
  <xr:revisionPtr revIDLastSave="0" documentId="13_ncr:1_{99FE908F-822C-4814-8718-B2B1C2FCE75F}" xr6:coauthVersionLast="47" xr6:coauthVersionMax="47" xr10:uidLastSave="{00000000-0000-0000-0000-000000000000}"/>
  <bookViews>
    <workbookView xWindow="-108" yWindow="-108" windowWidth="23256" windowHeight="12456" xr2:uid="{21D0FF44-40FA-4512-BBB8-AB7E5431A78C}"/>
  </bookViews>
  <sheets>
    <sheet name="Roadway Projec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1" i="1" l="1"/>
  <c r="D52" i="1"/>
  <c r="D51" i="1"/>
  <c r="D50" i="1"/>
  <c r="D49" i="1"/>
  <c r="D48" i="1"/>
  <c r="D47" i="1"/>
  <c r="D46" i="1"/>
  <c r="D45" i="1"/>
  <c r="D44" i="1"/>
  <c r="D43" i="1"/>
  <c r="D42" i="1"/>
  <c r="D40" i="1"/>
  <c r="D54" i="1" s="1"/>
</calcChain>
</file>

<file path=xl/sharedStrings.xml><?xml version="1.0" encoding="utf-8"?>
<sst xmlns="http://schemas.openxmlformats.org/spreadsheetml/2006/main" count="43" uniqueCount="39">
  <si>
    <t xml:space="preserve">SSMMA STP- LOCAL </t>
  </si>
  <si>
    <t>OCTOBER 9, 2025-DECEMBER 16, 2025</t>
  </si>
  <si>
    <r>
      <t xml:space="preserve">Please complete all sections in </t>
    </r>
    <r>
      <rPr>
        <sz val="11"/>
        <color theme="9" tint="-0.249977111117893"/>
        <rFont val="Aptos Narrow"/>
        <family val="2"/>
        <scheme val="minor"/>
      </rPr>
      <t xml:space="preserve">GREEN. </t>
    </r>
  </si>
  <si>
    <t xml:space="preserve">PROJECT NAME: </t>
  </si>
  <si>
    <t xml:space="preserve">LEAD AGENCY: </t>
  </si>
  <si>
    <t>PARTNER AGENCY:</t>
  </si>
  <si>
    <t>LEAD AGENCY CONTACT INFO:</t>
  </si>
  <si>
    <t>NAME:</t>
  </si>
  <si>
    <t>TITLE:</t>
  </si>
  <si>
    <t>PHONE NUMBER:</t>
  </si>
  <si>
    <t>EMAIL ADDRESS:</t>
  </si>
  <si>
    <t>STREET ADDRESS:</t>
  </si>
  <si>
    <t>PROJECT MANAGERS</t>
  </si>
  <si>
    <t xml:space="preserve">Active Program Management requires each project to have three (3) managers. Technical Projects managers oversee the entire project. Financial managers oversee budgets and agreements. Consultant managers will be identified at the time of selection. </t>
  </si>
  <si>
    <t>Technical Manager</t>
  </si>
  <si>
    <t>Name:</t>
  </si>
  <si>
    <t>Title:</t>
  </si>
  <si>
    <t xml:space="preserve">Email address: </t>
  </si>
  <si>
    <t>Phone number:</t>
  </si>
  <si>
    <t>Financial Manager</t>
  </si>
  <si>
    <t>PROJECT SELECTION</t>
  </si>
  <si>
    <t>TRAFFIC VOLUMES</t>
  </si>
  <si>
    <t>SAFETY</t>
  </si>
  <si>
    <t>PAVEMENT MANAGEMENT</t>
  </si>
  <si>
    <t>JURISTICTION</t>
  </si>
  <si>
    <t>PROJECT READINESS</t>
  </si>
  <si>
    <t>LOCAL NEED</t>
  </si>
  <si>
    <t>PERFORMANCE TARGETS</t>
  </si>
  <si>
    <t>HEALTH</t>
  </si>
  <si>
    <t>INCLUSIVE GROWTH</t>
  </si>
  <si>
    <t>COMPLETE STREETS</t>
  </si>
  <si>
    <t>Insert a link to your Complete Streets policy.</t>
  </si>
  <si>
    <t>GREEN INFRASTRUCTURE</t>
  </si>
  <si>
    <t>Insert a link to your Green Infrastructure policy.</t>
  </si>
  <si>
    <t>TRANSIT SERVICE</t>
  </si>
  <si>
    <t>FREIGHT MOVEMENT</t>
  </si>
  <si>
    <t>PROJECT TOTAL:</t>
  </si>
  <si>
    <t>Once workbook is complete, please upload to the eTIP application page. https://portal-cmap.ecointeractive.com/</t>
  </si>
  <si>
    <t xml:space="preserve">If you have questions about this workbook, please contact Leslie Rauer at 708.922.4677 or leslie.rauer@ssmma.org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</si>
</sst>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b/>
      <sz val="11"/>
      <color theme="1"/>
      <name val="Aptos Narrow"/>
      <family val="2"/>
      <scheme val="minor"/>
    </font>
    <font>
      <sz val="28"/>
      <color theme="1"/>
      <name val="Aptos Narrow"/>
      <family val="2"/>
      <scheme val="minor"/>
    </font>
    <font>
      <sz val="20"/>
      <color theme="1"/>
      <name val="Aptos Narrow"/>
      <family val="2"/>
      <scheme val="minor"/>
    </font>
    <font>
      <sz val="11"/>
      <color theme="9" tint="-0.249977111117893"/>
      <name val="Aptos Narrow"/>
      <family val="2"/>
      <scheme val="minor"/>
    </font>
    <font>
      <b/>
      <sz val="20"/>
      <color theme="1"/>
      <name val="Aptos Narrow"/>
      <family val="2"/>
      <scheme val="minor"/>
    </font>
    <font>
      <u/>
      <sz val="11"/>
      <color theme="10"/>
      <name val="Aptos Narrow"/>
      <family val="2"/>
      <scheme val="minor"/>
    </font>
  </fonts>
  <fills count="4">
    <fill>
      <patternFill patternType="none"/>
    </fill>
    <fill>
      <patternFill patternType="gray125"/>
    </fill>
    <fill>
      <patternFill patternType="solid">
        <fgColor theme="4" tint="0.59999389629810485"/>
        <bgColor indexed="64"/>
      </patternFill>
    </fill>
    <fill>
      <patternFill patternType="solid">
        <fgColor theme="9"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6" fillId="0" borderId="0" applyNumberFormat="0" applyFill="0" applyBorder="0" applyAlignment="0" applyProtection="0"/>
  </cellStyleXfs>
  <cellXfs count="18">
    <xf numFmtId="0" fontId="0" fillId="0" borderId="0" xfId="0"/>
    <xf numFmtId="0" fontId="2" fillId="0" borderId="0" xfId="0" applyFont="1"/>
    <xf numFmtId="0" fontId="0" fillId="0" borderId="0" xfId="0" applyProtection="1">
      <protection locked="0"/>
    </xf>
    <xf numFmtId="0" fontId="3" fillId="0" borderId="0" xfId="0" applyFont="1"/>
    <xf numFmtId="0" fontId="0" fillId="0" borderId="0" xfId="0" applyAlignment="1" applyProtection="1">
      <alignment horizontal="center"/>
      <protection locked="0"/>
    </xf>
    <xf numFmtId="0" fontId="0" fillId="2" borderId="1" xfId="0" applyFill="1" applyBorder="1"/>
    <xf numFmtId="0" fontId="0" fillId="3" borderId="1" xfId="0" applyFill="1" applyBorder="1" applyAlignment="1" applyProtection="1">
      <alignment wrapText="1"/>
      <protection locked="0"/>
    </xf>
    <xf numFmtId="0" fontId="0" fillId="0" borderId="1" xfId="0" applyBorder="1" applyAlignment="1" applyProtection="1">
      <alignment wrapText="1"/>
      <protection locked="0"/>
    </xf>
    <xf numFmtId="0" fontId="5" fillId="0" borderId="0" xfId="0" applyFont="1"/>
    <xf numFmtId="0" fontId="1" fillId="0" borderId="0" xfId="0" applyFont="1" applyAlignment="1">
      <alignment horizontal="left" wrapText="1"/>
    </xf>
    <xf numFmtId="0" fontId="0" fillId="0" borderId="1" xfId="0" applyBorder="1" applyProtection="1">
      <protection locked="0"/>
    </xf>
    <xf numFmtId="0" fontId="0" fillId="3" borderId="1" xfId="0" applyFill="1" applyBorder="1" applyProtection="1">
      <protection locked="0"/>
    </xf>
    <xf numFmtId="0" fontId="5" fillId="0" borderId="0" xfId="0" applyFont="1" applyProtection="1">
      <protection locked="0"/>
    </xf>
    <xf numFmtId="0" fontId="1" fillId="3" borderId="1" xfId="0" applyFont="1" applyFill="1" applyBorder="1" applyProtection="1">
      <protection locked="0"/>
    </xf>
    <xf numFmtId="0" fontId="0" fillId="0" borderId="0" xfId="0" applyAlignment="1" applyProtection="1">
      <alignment wrapText="1"/>
      <protection locked="0"/>
    </xf>
    <xf numFmtId="0" fontId="1" fillId="0" borderId="0" xfId="0" applyFont="1" applyAlignment="1" applyProtection="1">
      <alignment horizontal="right"/>
      <protection locked="0"/>
    </xf>
    <xf numFmtId="0" fontId="6" fillId="0" borderId="0" xfId="1" applyProtection="1">
      <protection locked="0"/>
    </xf>
    <xf numFmtId="0" fontId="1" fillId="0" borderId="2" xfId="0" applyFont="1" applyBorder="1" applyAlignment="1">
      <alignment horizontal="lef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19050</xdr:colOff>
      <xdr:row>0</xdr:row>
      <xdr:rowOff>76201</xdr:rowOff>
    </xdr:from>
    <xdr:ext cx="3794760" cy="971550"/>
    <xdr:pic>
      <xdr:nvPicPr>
        <xdr:cNvPr id="2" name="Picture 1">
          <a:extLst>
            <a:ext uri="{FF2B5EF4-FFF2-40B4-BE49-F238E27FC236}">
              <a16:creationId xmlns:a16="http://schemas.microsoft.com/office/drawing/2014/main" id="{FB48317B-2982-4744-AE63-5F4AB9C441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76201"/>
          <a:ext cx="3703320" cy="9715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34CD7-3DCB-4233-B248-94EE90A74A4A}">
  <dimension ref="A8:D58"/>
  <sheetViews>
    <sheetView tabSelected="1" topLeftCell="A4" workbookViewId="0">
      <selection activeCell="C9" sqref="C9"/>
    </sheetView>
  </sheetViews>
  <sheetFormatPr defaultColWidth="9.109375" defaultRowHeight="14.4" x14ac:dyDescent="0.3"/>
  <cols>
    <col min="1" max="1" width="27.88671875" style="2" customWidth="1"/>
    <col min="2" max="2" width="56.88671875" style="2" customWidth="1"/>
    <col min="3" max="3" width="45.109375" style="2" customWidth="1"/>
    <col min="4" max="4" width="49.33203125" style="2" customWidth="1"/>
    <col min="5" max="16384" width="9.109375" style="2"/>
  </cols>
  <sheetData>
    <row r="8" spans="1:2" ht="36.6" x14ac:dyDescent="0.7">
      <c r="A8" s="1" t="s">
        <v>0</v>
      </c>
      <c r="B8"/>
    </row>
    <row r="9" spans="1:2" ht="25.8" x14ac:dyDescent="0.5">
      <c r="A9" s="3" t="s">
        <v>1</v>
      </c>
      <c r="B9"/>
    </row>
    <row r="10" spans="1:2" x14ac:dyDescent="0.3">
      <c r="A10" s="4" t="s">
        <v>2</v>
      </c>
      <c r="B10" s="4"/>
    </row>
    <row r="12" spans="1:2" ht="24" customHeight="1" x14ac:dyDescent="0.3">
      <c r="A12" s="5" t="s">
        <v>3</v>
      </c>
      <c r="B12" s="6"/>
    </row>
    <row r="13" spans="1:2" ht="22.2" customHeight="1" x14ac:dyDescent="0.3">
      <c r="A13" s="5" t="s">
        <v>4</v>
      </c>
      <c r="B13" s="6"/>
    </row>
    <row r="14" spans="1:2" ht="21" customHeight="1" x14ac:dyDescent="0.3">
      <c r="A14" s="5" t="s">
        <v>5</v>
      </c>
      <c r="B14" s="7"/>
    </row>
    <row r="15" spans="1:2" ht="25.2" customHeight="1" x14ac:dyDescent="0.3">
      <c r="A15" s="5" t="s">
        <v>6</v>
      </c>
      <c r="B15" s="6"/>
    </row>
    <row r="16" spans="1:2" ht="24.6" customHeight="1" x14ac:dyDescent="0.3">
      <c r="A16" s="5" t="s">
        <v>7</v>
      </c>
      <c r="B16" s="6"/>
    </row>
    <row r="17" spans="1:2" ht="21.6" customHeight="1" x14ac:dyDescent="0.3">
      <c r="A17" s="5" t="s">
        <v>8</v>
      </c>
      <c r="B17" s="6"/>
    </row>
    <row r="18" spans="1:2" ht="27" customHeight="1" x14ac:dyDescent="0.3">
      <c r="A18" s="5" t="s">
        <v>9</v>
      </c>
      <c r="B18" s="6"/>
    </row>
    <row r="19" spans="1:2" ht="24" customHeight="1" x14ac:dyDescent="0.3">
      <c r="A19" s="5" t="s">
        <v>10</v>
      </c>
      <c r="B19" s="6"/>
    </row>
    <row r="20" spans="1:2" ht="27" customHeight="1" x14ac:dyDescent="0.3">
      <c r="A20" s="5" t="s">
        <v>11</v>
      </c>
      <c r="B20" s="6"/>
    </row>
    <row r="21" spans="1:2" ht="31.5" customHeight="1" x14ac:dyDescent="0.3"/>
    <row r="22" spans="1:2" ht="25.8" x14ac:dyDescent="0.5">
      <c r="A22" s="8" t="s">
        <v>12</v>
      </c>
      <c r="B22" s="8"/>
    </row>
    <row r="23" spans="1:2" x14ac:dyDescent="0.3">
      <c r="A23" s="9" t="s">
        <v>13</v>
      </c>
      <c r="B23" s="9"/>
    </row>
    <row r="24" spans="1:2" x14ac:dyDescent="0.3">
      <c r="A24" s="17"/>
      <c r="B24" s="17"/>
    </row>
    <row r="25" spans="1:2" ht="30" customHeight="1" x14ac:dyDescent="0.3">
      <c r="A25" s="5" t="s">
        <v>14</v>
      </c>
      <c r="B25" s="10"/>
    </row>
    <row r="26" spans="1:2" x14ac:dyDescent="0.3">
      <c r="A26" s="5" t="s">
        <v>15</v>
      </c>
      <c r="B26" s="11"/>
    </row>
    <row r="27" spans="1:2" x14ac:dyDescent="0.3">
      <c r="A27" s="5" t="s">
        <v>16</v>
      </c>
      <c r="B27" s="11"/>
    </row>
    <row r="28" spans="1:2" x14ac:dyDescent="0.3">
      <c r="A28" s="5" t="s">
        <v>17</v>
      </c>
      <c r="B28" s="11"/>
    </row>
    <row r="29" spans="1:2" x14ac:dyDescent="0.3">
      <c r="A29" s="5" t="s">
        <v>18</v>
      </c>
      <c r="B29" s="11"/>
    </row>
    <row r="32" spans="1:2" ht="24.6" customHeight="1" x14ac:dyDescent="0.3">
      <c r="A32" s="5" t="s">
        <v>19</v>
      </c>
      <c r="B32" s="7"/>
    </row>
    <row r="33" spans="1:4" x14ac:dyDescent="0.3">
      <c r="A33" s="5" t="s">
        <v>15</v>
      </c>
      <c r="B33" s="6"/>
    </row>
    <row r="34" spans="1:4" x14ac:dyDescent="0.3">
      <c r="A34" s="5" t="s">
        <v>16</v>
      </c>
      <c r="B34" s="6"/>
    </row>
    <row r="35" spans="1:4" x14ac:dyDescent="0.3">
      <c r="A35" s="5" t="s">
        <v>17</v>
      </c>
      <c r="B35" s="6"/>
    </row>
    <row r="36" spans="1:4" x14ac:dyDescent="0.3">
      <c r="A36" s="5" t="s">
        <v>18</v>
      </c>
      <c r="B36" s="6"/>
    </row>
    <row r="39" spans="1:4" ht="25.8" x14ac:dyDescent="0.5">
      <c r="A39" s="12" t="s">
        <v>20</v>
      </c>
      <c r="B39" s="12"/>
    </row>
    <row r="40" spans="1:4" ht="28.8" customHeight="1" x14ac:dyDescent="0.3">
      <c r="A40" s="5" t="s">
        <v>21</v>
      </c>
      <c r="B40" s="13"/>
      <c r="D40" s="2">
        <f>IF(B40="10000 +",5,IF(B40="4999 -9999",2.5,0))</f>
        <v>0</v>
      </c>
    </row>
    <row r="41" spans="1:4" ht="27" customHeight="1" x14ac:dyDescent="0.3">
      <c r="A41" s="5" t="s">
        <v>22</v>
      </c>
      <c r="B41" s="13"/>
      <c r="D41" s="2">
        <f>IF(B41="Fatality or Severe A crashes",10,IF(B41="Injury Severity B and C crashes",7,4))</f>
        <v>4</v>
      </c>
    </row>
    <row r="42" spans="1:4" ht="35.4" customHeight="1" x14ac:dyDescent="0.3">
      <c r="A42" s="5" t="s">
        <v>23</v>
      </c>
      <c r="B42" s="13"/>
      <c r="D42" s="14">
        <f>IF((OR(B42="Reconstruction Poor", B42="Resurfacing Fair")),15,IF(B42="Good",0, 7))</f>
        <v>7</v>
      </c>
    </row>
    <row r="43" spans="1:4" ht="27.75" customHeight="1" x14ac:dyDescent="0.3">
      <c r="A43" s="5" t="s">
        <v>24</v>
      </c>
      <c r="B43" s="11"/>
      <c r="D43" s="2">
        <f>IF(B43="Local",15,4)</f>
        <v>4</v>
      </c>
    </row>
    <row r="44" spans="1:4" ht="27.75" customHeight="1" x14ac:dyDescent="0.3">
      <c r="A44" s="5" t="s">
        <v>25</v>
      </c>
      <c r="B44" s="11"/>
      <c r="D44" s="2">
        <f>IF((OR(B44="Pre-final plans submitted and no ROW",B44="Phase 1 and Phase 2 completed")),5,IF(OR(B44="Phase 1 underway through IDOT",B44="Completed any phase while on contingency list"),2.5,0))</f>
        <v>0</v>
      </c>
    </row>
    <row r="45" spans="1:4" ht="27.75" customHeight="1" x14ac:dyDescent="0.3">
      <c r="A45" s="5" t="s">
        <v>26</v>
      </c>
      <c r="B45" s="11"/>
      <c r="D45" s="2">
        <f>IF(B45="STP projects funded in last 3 years", 0,IF(B45="STP projects funded in last 6 years", 2.5, 5))</f>
        <v>5</v>
      </c>
    </row>
    <row r="46" spans="1:4" ht="27.75" customHeight="1" x14ac:dyDescent="0.3">
      <c r="A46" s="5" t="s">
        <v>27</v>
      </c>
      <c r="B46" s="11"/>
      <c r="D46" s="2">
        <f>IF(B46="New stand-alone sidewalk or trail",5, 10)</f>
        <v>10</v>
      </c>
    </row>
    <row r="47" spans="1:4" ht="27.75" customHeight="1" x14ac:dyDescent="0.3">
      <c r="A47" s="5" t="s">
        <v>28</v>
      </c>
      <c r="B47" s="11"/>
      <c r="D47" s="2">
        <f>B47</f>
        <v>0</v>
      </c>
    </row>
    <row r="48" spans="1:4" ht="27.75" customHeight="1" x14ac:dyDescent="0.3">
      <c r="A48" s="5" t="s">
        <v>29</v>
      </c>
      <c r="B48" s="11"/>
      <c r="D48" s="2">
        <f>IF(B48="Cohort 1", 0,IF(B48="Cohort 4", 5, 2.5))</f>
        <v>2.5</v>
      </c>
    </row>
    <row r="49" spans="1:4" ht="27.75" customHeight="1" x14ac:dyDescent="0.3">
      <c r="A49" s="5" t="s">
        <v>30</v>
      </c>
      <c r="B49" s="11"/>
      <c r="C49" s="2" t="s">
        <v>31</v>
      </c>
      <c r="D49" s="2">
        <f>IF(B49="No Complete Streets Policy or elements in the project", 0,IF(B49="Either a Complete Streets policy or elements in the project", 2.5, 5))</f>
        <v>5</v>
      </c>
    </row>
    <row r="50" spans="1:4" ht="27.75" customHeight="1" x14ac:dyDescent="0.3">
      <c r="A50" s="5" t="s">
        <v>32</v>
      </c>
      <c r="B50" s="11"/>
      <c r="C50" s="2" t="s">
        <v>33</v>
      </c>
      <c r="D50" s="2">
        <f>IF(B50="No Green Infrastructure policy or elements in the project", 0,IF(B50="Either a Green Infrastructure policy or elements in the project", 2.5, 5))</f>
        <v>5</v>
      </c>
    </row>
    <row r="51" spans="1:4" ht="27.75" customHeight="1" x14ac:dyDescent="0.3">
      <c r="A51" s="5" t="s">
        <v>34</v>
      </c>
      <c r="B51" s="11"/>
      <c r="D51" s="2">
        <f>IF(B51="Communities with no transit", 0,IF(B51="Communities with no train or bus service", 2.5, 5))</f>
        <v>5</v>
      </c>
    </row>
    <row r="52" spans="1:4" ht="27.75" customHeight="1" x14ac:dyDescent="0.3">
      <c r="A52" s="5" t="s">
        <v>35</v>
      </c>
      <c r="B52" s="11"/>
      <c r="D52" s="2">
        <f>IF(B52="Project is over 1 mile away from freight", 0,IF(B52="Project between a 1/2 mile and 1 mile of freight", 2.5, 5))</f>
        <v>5</v>
      </c>
    </row>
    <row r="54" spans="1:4" x14ac:dyDescent="0.3">
      <c r="C54" s="15" t="s">
        <v>36</v>
      </c>
      <c r="D54" s="2">
        <f>SUM(D40:D53)</f>
        <v>52.5</v>
      </c>
    </row>
    <row r="55" spans="1:4" x14ac:dyDescent="0.3">
      <c r="C55" s="15"/>
    </row>
    <row r="56" spans="1:4" x14ac:dyDescent="0.3">
      <c r="A56" s="2" t="s">
        <v>37</v>
      </c>
    </row>
    <row r="57" spans="1:4" x14ac:dyDescent="0.3">
      <c r="B57" s="16"/>
    </row>
    <row r="58" spans="1:4" x14ac:dyDescent="0.3">
      <c r="A58" s="2" t="s">
        <v>38</v>
      </c>
    </row>
  </sheetData>
  <mergeCells count="2">
    <mergeCell ref="A10:B10"/>
    <mergeCell ref="A23:B24"/>
  </mergeCells>
  <dataValidations count="13">
    <dataValidation type="list" allowBlank="1" showInputMessage="1" showErrorMessage="1" sqref="B51" xr:uid="{48E7F20E-D1F4-478F-8B83-6836B350064D}">
      <formula1>"Communities with no transit, Communities with no train or bus service, Communities with transit"</formula1>
    </dataValidation>
    <dataValidation type="list" allowBlank="1" showInputMessage="1" showErrorMessage="1" sqref="B52" xr:uid="{F4511AB9-C52C-4529-B6F7-C1F2FB2E5947}">
      <formula1>"Project within a 1/2 mile of freight, Project between a 1/2 mile and 1 mile of freight, Project is over 1 mile away from freight"</formula1>
    </dataValidation>
    <dataValidation type="list" allowBlank="1" showInputMessage="1" showErrorMessage="1" sqref="B50" xr:uid="{3484D5F2-EE9D-4524-8C2C-AAF47BA75BA2}">
      <formula1>"No Green Infrastructure policy or elements in the project, Either a Green Infrastructure policy or elements in the project, Both a Green Infrastructure policy and elements in the project"</formula1>
    </dataValidation>
    <dataValidation type="list" allowBlank="1" showInputMessage="1" showErrorMessage="1" sqref="B49" xr:uid="{3005AFC7-69EC-433D-A872-E9B2E009E5E7}">
      <formula1>"No Complete Streets Policy or elements in the project, Either a Complete Streets policy or elements in the project, Both a Complete Streets policy and elements in the project"</formula1>
    </dataValidation>
    <dataValidation type="list" allowBlank="1" showInputMessage="1" showErrorMessage="1" sqref="B48" xr:uid="{DB52CA78-763C-4319-B45F-31B7BC06C162}">
      <formula1>"Cohort 1, Cohort 2 and 3, Cohort 4"</formula1>
    </dataValidation>
    <dataValidation type="list" allowBlank="1" showInputMessage="1" showErrorMessage="1" sqref="B47" xr:uid="{F2699608-B14D-429F-8EE3-5B96141B9078}">
      <formula1>"1, 2, 3, 4, 5, 6, 7, 8, 9, 10"</formula1>
    </dataValidation>
    <dataValidation type="list" allowBlank="1" showInputMessage="1" showErrorMessage="1" sqref="B46" xr:uid="{92778F29-D305-421B-8B61-AF86EA16DF0A}">
      <formula1>"Roadway or intersection reconstruction and resurfacing, New stand-alone sidewalk or trail"</formula1>
    </dataValidation>
    <dataValidation type="list" allowBlank="1" showInputMessage="1" showErrorMessage="1" sqref="B45" xr:uid="{C7584697-47E6-43DF-B953-780ED07525E3}">
      <formula1>"STP projects funded in last 3 years, STP projects funded in last 6 years, STP projects funded in last 10 years"</formula1>
    </dataValidation>
    <dataValidation type="list" allowBlank="1" showInputMessage="1" showErrorMessage="1" sqref="B44" xr:uid="{6CFD56CD-47D9-4F8E-B9EC-BB8A3116599B}">
      <formula1>"N/A,Pre-final plans submitted and no ROW, Phase 1 and Phase 2 completed, Phase 1 underway through IDOT, Completed any phase while on contingency list"</formula1>
    </dataValidation>
    <dataValidation type="list" allowBlank="1" showInputMessage="1" showErrorMessage="1" sqref="B43" xr:uid="{BF55A7D0-EB33-43CE-9225-0D0129B0BC56}">
      <formula1>"Local, Township, County, IDOT"</formula1>
    </dataValidation>
    <dataValidation type="list" allowBlank="1" showInputMessage="1" showErrorMessage="1" promptTitle="Please select" sqref="B42" xr:uid="{DF9502B8-29F7-4337-AD7A-8971320BD08A}">
      <formula1>"Reconstruction Poor, Reconstruction Fair, Resurfacing Poor, Resurfacing Fair, Good"</formula1>
    </dataValidation>
    <dataValidation type="list" allowBlank="1" showInputMessage="1" showErrorMessage="1" promptTitle="Please select" sqref="B41" xr:uid="{9D4B79C5-EFD3-485E-B556-52E6C58EB66C}">
      <formula1>"Fatality or Severe A crashes, Injury Severity B and C crashes, Property damage without injury"</formula1>
    </dataValidation>
    <dataValidation type="list" showInputMessage="1" showErrorMessage="1" promptTitle="Please Select" sqref="B40" xr:uid="{CF8A3E6E-25BA-467A-AB2D-E8C3B7F64301}">
      <formula1>"10000 +, 4999 -9999, Under 4998"</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Roadway Project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Leslie Rauer</dc:creator>
  <cp:lastModifiedBy>Leslie Rauer</cp:lastModifiedBy>
  <dcterms:created xsi:type="dcterms:W3CDTF">2025-10-27T16:08:09Z</dcterms:created>
  <dcterms:modified xsi:type="dcterms:W3CDTF">2025-10-27T16:13:24Z</dcterms:modified>
</cp:coreProperties>
</file>